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JDS Office Dropbox\認定業務\専門医認定委員会\h_ホームページ\@sysへ依頼\2026年度\20260900_業績ページ\"/>
    </mc:Choice>
  </mc:AlternateContent>
  <xr:revisionPtr revIDLastSave="0" documentId="13_ncr:1_{86417D29-F6DB-4AD8-95F4-B5EF95BD05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導医申請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2" i="6" l="1"/>
  <c r="C59" i="6" s="1"/>
  <c r="C57" i="6"/>
  <c r="C58" i="6"/>
  <c r="C64" i="6"/>
  <c r="D35" i="6"/>
  <c r="C69" i="6"/>
  <c r="D32" i="6"/>
  <c r="C60" i="6"/>
  <c r="D30" i="6"/>
  <c r="D31" i="6"/>
  <c r="D34" i="6"/>
  <c r="G21" i="6"/>
  <c r="D33" i="6" l="1"/>
  <c r="E35" i="6"/>
  <c r="E34" i="6" s="1"/>
  <c r="C62" i="6" s="1"/>
  <c r="C68" i="6" l="1"/>
  <c r="C63" i="6"/>
  <c r="C61" i="6"/>
  <c r="C66" i="6"/>
  <c r="C67" i="6" s="1"/>
  <c r="C65" i="6" l="1"/>
  <c r="C70" i="6" l="1"/>
  <c r="C71" i="6" l="1"/>
  <c r="C23" i="6" s="1"/>
</calcChain>
</file>

<file path=xl/sharedStrings.xml><?xml version="1.0" encoding="utf-8"?>
<sst xmlns="http://schemas.openxmlformats.org/spreadsheetml/2006/main" count="64" uniqueCount="48">
  <si>
    <t>学会発表</t>
    <rPh sb="0" eb="2">
      <t>ガッカイ</t>
    </rPh>
    <rPh sb="2" eb="4">
      <t>ハッピョウ</t>
    </rPh>
    <phoneticPr fontId="1"/>
  </si>
  <si>
    <t>論文発表</t>
    <rPh sb="0" eb="2">
      <t>ロンブン</t>
    </rPh>
    <rPh sb="2" eb="4">
      <t>ハッピョウ</t>
    </rPh>
    <phoneticPr fontId="1"/>
  </si>
  <si>
    <t>指導実績</t>
    <rPh sb="0" eb="2">
      <t>シドウ</t>
    </rPh>
    <rPh sb="2" eb="4">
      <t>ジッセキ</t>
    </rPh>
    <phoneticPr fontId="1"/>
  </si>
  <si>
    <t>合計</t>
    <rPh sb="0" eb="2">
      <t>ゴウケイ</t>
    </rPh>
    <phoneticPr fontId="1"/>
  </si>
  <si>
    <t>筆頭著者</t>
    <rPh sb="0" eb="2">
      <t>ヒットウ</t>
    </rPh>
    <rPh sb="2" eb="4">
      <t>チョシャ</t>
    </rPh>
    <phoneticPr fontId="1"/>
  </si>
  <si>
    <t>編</t>
    <rPh sb="0" eb="1">
      <t>ヘン</t>
    </rPh>
    <phoneticPr fontId="1"/>
  </si>
  <si>
    <t>…</t>
    <phoneticPr fontId="1"/>
  </si>
  <si>
    <t>責任著者</t>
    <rPh sb="0" eb="2">
      <t>セキニン</t>
    </rPh>
    <rPh sb="2" eb="4">
      <t>チョシャ</t>
    </rPh>
    <phoneticPr fontId="1"/>
  </si>
  <si>
    <t>2．専門医取得後の業績</t>
    <rPh sb="2" eb="5">
      <t>センモンイ</t>
    </rPh>
    <rPh sb="5" eb="7">
      <t>シュトク</t>
    </rPh>
    <rPh sb="7" eb="8">
      <t>ゴ</t>
    </rPh>
    <rPh sb="9" eb="11">
      <t>ギョウセキ</t>
    </rPh>
    <phoneticPr fontId="1"/>
  </si>
  <si>
    <t>3．専門医取得前の業績</t>
    <rPh sb="2" eb="5">
      <t>センモンイ</t>
    </rPh>
    <rPh sb="5" eb="7">
      <t>シュトク</t>
    </rPh>
    <rPh sb="7" eb="8">
      <t>マエ</t>
    </rPh>
    <rPh sb="9" eb="11">
      <t>ギョウセキ</t>
    </rPh>
    <phoneticPr fontId="1"/>
  </si>
  <si>
    <t xml:space="preserve">ver.1 </t>
    <phoneticPr fontId="1"/>
  </si>
  <si>
    <t>▼ステータス</t>
    <phoneticPr fontId="1"/>
  </si>
  <si>
    <t>・専門医取得：</t>
    <rPh sb="1" eb="4">
      <t>センモンイ</t>
    </rPh>
    <rPh sb="4" eb="6">
      <t>シュトク</t>
    </rPh>
    <phoneticPr fontId="1"/>
  </si>
  <si>
    <t>・筆頭論文：</t>
    <rPh sb="1" eb="3">
      <t>ヒットウ</t>
    </rPh>
    <rPh sb="3" eb="5">
      <t>ロンブン</t>
    </rPh>
    <phoneticPr fontId="1"/>
  </si>
  <si>
    <t>・専門医取得後合計：</t>
    <rPh sb="7" eb="9">
      <t>ゴウケイ</t>
    </rPh>
    <phoneticPr fontId="1"/>
  </si>
  <si>
    <t>・専門医取得前含合計：</t>
    <rPh sb="6" eb="7">
      <t>マエ</t>
    </rPh>
    <rPh sb="7" eb="8">
      <t>フク</t>
    </rPh>
    <rPh sb="8" eb="10">
      <t>ゴウケイ</t>
    </rPh>
    <phoneticPr fontId="1"/>
  </si>
  <si>
    <t>▼エラーメッセージ</t>
    <phoneticPr fontId="1"/>
  </si>
  <si>
    <t>筆頭論文が必要です。</t>
    <rPh sb="0" eb="2">
      <t>ヒットウ</t>
    </rPh>
    <rPh sb="2" eb="4">
      <t>ロンブン</t>
    </rPh>
    <rPh sb="5" eb="7">
      <t>ヒツヨウ</t>
    </rPh>
    <phoneticPr fontId="1"/>
  </si>
  <si>
    <t>要件を満たします。</t>
    <rPh sb="0" eb="2">
      <t>ヨウケン</t>
    </rPh>
    <rPh sb="3" eb="4">
      <t>ミ</t>
    </rPh>
    <phoneticPr fontId="1"/>
  </si>
  <si>
    <t>▼表示用</t>
    <rPh sb="1" eb="3">
      <t>ヒョウジ</t>
    </rPh>
    <rPh sb="3" eb="4">
      <t>ヨウ</t>
    </rPh>
    <phoneticPr fontId="1"/>
  </si>
  <si>
    <t>学位の有無を選択してください。</t>
    <rPh sb="0" eb="2">
      <t>ガクイ</t>
    </rPh>
    <rPh sb="3" eb="5">
      <t>ウム</t>
    </rPh>
    <rPh sb="6" eb="8">
      <t>センタク</t>
    </rPh>
    <phoneticPr fontId="1"/>
  </si>
  <si>
    <t>以下非表示</t>
    <rPh sb="0" eb="2">
      <t>イカ</t>
    </rPh>
    <rPh sb="2" eb="5">
      <t>ヒヒョウジ</t>
    </rPh>
    <phoneticPr fontId="1"/>
  </si>
  <si>
    <t>・学位：</t>
    <phoneticPr fontId="1"/>
  </si>
  <si>
    <t>専門医取得取得前の業績を含む場合、学位は提出できません。</t>
    <phoneticPr fontId="1"/>
  </si>
  <si>
    <t>◆判定結果</t>
    <rPh sb="1" eb="3">
      <t>ハンテイ</t>
    </rPh>
    <rPh sb="3" eb="5">
      <t>ケッカ</t>
    </rPh>
    <phoneticPr fontId="1"/>
  </si>
  <si>
    <t>専門医取得後の業績を合計3編入力してください。</t>
    <phoneticPr fontId="1"/>
  </si>
  <si>
    <t>合計が不足しています。</t>
    <phoneticPr fontId="1"/>
  </si>
  <si>
    <t>・筆頭判定：</t>
    <phoneticPr fontId="1"/>
  </si>
  <si>
    <t>なお、筆頭論文があるため学位の提出は不要です。</t>
    <rPh sb="3" eb="5">
      <t>ヒットウ</t>
    </rPh>
    <rPh sb="5" eb="7">
      <t>ロンブン</t>
    </rPh>
    <rPh sb="12" eb="14">
      <t>ガクイ</t>
    </rPh>
    <phoneticPr fontId="1"/>
  </si>
  <si>
    <t>件数が提出要件を上回っています。</t>
    <phoneticPr fontId="1"/>
  </si>
  <si>
    <t>（専門医取得後パターン）</t>
    <rPh sb="1" eb="3">
      <t>センモン</t>
    </rPh>
    <rPh sb="3" eb="4">
      <t>イ</t>
    </rPh>
    <rPh sb="4" eb="7">
      <t>シュトクゴ</t>
    </rPh>
    <phoneticPr fontId="1"/>
  </si>
  <si>
    <t>（専門医取得前含パターン）</t>
    <rPh sb="1" eb="3">
      <t>センモン</t>
    </rPh>
    <rPh sb="3" eb="4">
      <t>イ</t>
    </rPh>
    <rPh sb="4" eb="6">
      <t>シュトク</t>
    </rPh>
    <rPh sb="6" eb="7">
      <t>マエ</t>
    </rPh>
    <rPh sb="7" eb="8">
      <t>フク</t>
    </rPh>
    <phoneticPr fontId="1"/>
  </si>
  <si>
    <t>専門医取得取得後の業績のみで要件を満たすため、専門医取得前の業績は提出できません。</t>
    <rPh sb="0" eb="5">
      <t>センモンイシュトク</t>
    </rPh>
    <rPh sb="5" eb="7">
      <t>シュトク</t>
    </rPh>
    <rPh sb="7" eb="8">
      <t>ゴ</t>
    </rPh>
    <rPh sb="9" eb="11">
      <t>ギョウセキ</t>
    </rPh>
    <rPh sb="14" eb="16">
      <t>ヨウケン</t>
    </rPh>
    <rPh sb="17" eb="18">
      <t>ミ</t>
    </rPh>
    <rPh sb="23" eb="26">
      <t>センモンイ</t>
    </rPh>
    <rPh sb="26" eb="28">
      <t>シュトク</t>
    </rPh>
    <rPh sb="28" eb="29">
      <t>マエ</t>
    </rPh>
    <rPh sb="30" eb="32">
      <t>ギョウセキ</t>
    </rPh>
    <rPh sb="33" eb="35">
      <t>テイシュツ</t>
    </rPh>
    <phoneticPr fontId="1"/>
  </si>
  <si>
    <t>筆頭者</t>
    <rPh sb="0" eb="2">
      <t>ヒットウ</t>
    </rPh>
    <phoneticPr fontId="1"/>
  </si>
  <si>
    <t>専門医取得後の業績が3編ある場合、筆頭論文は1編のみ提出してください。</t>
    <rPh sb="7" eb="9">
      <t>ギョウセキ</t>
    </rPh>
    <rPh sb="11" eb="12">
      <t>ペン</t>
    </rPh>
    <rPh sb="14" eb="16">
      <t>バアイ</t>
    </rPh>
    <rPh sb="17" eb="19">
      <t>ヒットウ</t>
    </rPh>
    <rPh sb="19" eb="21">
      <t>ロンブン</t>
    </rPh>
    <rPh sb="23" eb="24">
      <t>ペン</t>
    </rPh>
    <rPh sb="26" eb="28">
      <t>テイシュツ</t>
    </rPh>
    <phoneticPr fontId="1"/>
  </si>
  <si>
    <t>専門医取得後の業績＋筆頭論文1編で要件を満たすため、専門医取得前の学会発表は提出できません。</t>
    <rPh sb="0" eb="3">
      <t>センモンイ</t>
    </rPh>
    <rPh sb="3" eb="6">
      <t>シュトクゴ</t>
    </rPh>
    <rPh sb="7" eb="9">
      <t>ギョウセキ</t>
    </rPh>
    <rPh sb="10" eb="14">
      <t>ヒットウロンブン</t>
    </rPh>
    <rPh sb="15" eb="16">
      <t>ペン</t>
    </rPh>
    <rPh sb="17" eb="19">
      <t>ヨウケン</t>
    </rPh>
    <rPh sb="20" eb="21">
      <t>ミ</t>
    </rPh>
    <rPh sb="26" eb="29">
      <t>センモンイ</t>
    </rPh>
    <rPh sb="29" eb="32">
      <t>シュトクマエ</t>
    </rPh>
    <rPh sb="33" eb="37">
      <t>ガッカイハッピョウ</t>
    </rPh>
    <rPh sb="38" eb="40">
      <t>テイシュツ</t>
    </rPh>
    <phoneticPr fontId="1"/>
  </si>
  <si>
    <t>筆頭論文があるので、専門医取得後の業績は3編提出してください。</t>
    <rPh sb="0" eb="4">
      <t>ヒットウロンブン</t>
    </rPh>
    <rPh sb="10" eb="16">
      <t>センモンイシュトクゴ</t>
    </rPh>
    <rPh sb="17" eb="19">
      <t>ギョウセキ</t>
    </rPh>
    <rPh sb="21" eb="22">
      <t>ペン</t>
    </rPh>
    <rPh sb="22" eb="24">
      <t>テイシュツ</t>
    </rPh>
    <phoneticPr fontId="1"/>
  </si>
  <si>
    <t>専門医取得前の業績を含む場合は、責任著者・指導実績は提出できません。</t>
    <rPh sb="0" eb="3">
      <t>センモンイ</t>
    </rPh>
    <rPh sb="3" eb="5">
      <t>シュトク</t>
    </rPh>
    <rPh sb="5" eb="6">
      <t>マエ</t>
    </rPh>
    <rPh sb="7" eb="9">
      <t>ギョウセキ</t>
    </rPh>
    <rPh sb="10" eb="11">
      <t>フク</t>
    </rPh>
    <rPh sb="12" eb="14">
      <t>バアイ</t>
    </rPh>
    <rPh sb="16" eb="20">
      <t>セキニンチョシャ</t>
    </rPh>
    <rPh sb="21" eb="25">
      <t>シドウジッセキ</t>
    </rPh>
    <rPh sb="26" eb="28">
      <t>テイシュツ</t>
    </rPh>
    <phoneticPr fontId="1"/>
  </si>
  <si>
    <t>※選択</t>
  </si>
  <si>
    <t>　・筆頭論文の有無</t>
    <rPh sb="2" eb="6">
      <t>ヒットウロンブン</t>
    </rPh>
    <rPh sb="7" eb="9">
      <t>ウム</t>
    </rPh>
    <phoneticPr fontId="1"/>
  </si>
  <si>
    <t>筆頭論文の有無を選択してください。</t>
    <rPh sb="0" eb="4">
      <t>ヒットウロンブン</t>
    </rPh>
    <rPh sb="5" eb="7">
      <t>ウム</t>
    </rPh>
    <rPh sb="8" eb="10">
      <t>センタク</t>
    </rPh>
    <phoneticPr fontId="1"/>
  </si>
  <si>
    <t>要件を満たしません。</t>
    <rPh sb="0" eb="2">
      <t>ヨウケン</t>
    </rPh>
    <rPh sb="3" eb="4">
      <t>ミ</t>
    </rPh>
    <phoneticPr fontId="1"/>
  </si>
  <si>
    <t>　・学位(医学博士またはそれに相当するもの)の有無</t>
    <rPh sb="2" eb="4">
      <t>ガクイ</t>
    </rPh>
    <rPh sb="5" eb="9">
      <t>イガクハカセ</t>
    </rPh>
    <rPh sb="15" eb="17">
      <t>ソウトウ</t>
    </rPh>
    <rPh sb="23" eb="25">
      <t>ウム</t>
    </rPh>
    <phoneticPr fontId="1"/>
  </si>
  <si>
    <r>
      <t>　 ・申請要件として、筆頭論文もしくは学位が必要です。
 　・専門医取得後の業績を【3編】入力してください。
 　・</t>
    </r>
    <r>
      <rPr>
        <u/>
        <sz val="10"/>
        <color theme="1"/>
        <rFont val="Yu Gothic"/>
        <family val="3"/>
        <charset val="128"/>
        <scheme val="minor"/>
      </rPr>
      <t>専門医取得前の業績を含む場合</t>
    </r>
    <r>
      <rPr>
        <sz val="10"/>
        <color theme="1"/>
        <rFont val="Yu Gothic"/>
        <family val="3"/>
        <charset val="128"/>
        <scheme val="minor"/>
      </rPr>
      <t>は【5編】入力してください。</t>
    </r>
    <rPh sb="3" eb="7">
      <t>シンセイヨウケン</t>
    </rPh>
    <rPh sb="11" eb="15">
      <t>ヒットウロンブン</t>
    </rPh>
    <rPh sb="19" eb="21">
      <t>ガクイ</t>
    </rPh>
    <rPh sb="22" eb="24">
      <t>ヒツヨウ</t>
    </rPh>
    <rPh sb="31" eb="34">
      <t>センモンイ</t>
    </rPh>
    <rPh sb="34" eb="37">
      <t>シュトクゴ</t>
    </rPh>
    <rPh sb="38" eb="40">
      <t>ギョウセキ</t>
    </rPh>
    <rPh sb="43" eb="44">
      <t>ペン</t>
    </rPh>
    <rPh sb="45" eb="47">
      <t>ニュウリョク</t>
    </rPh>
    <rPh sb="58" eb="61">
      <t>センモンイ</t>
    </rPh>
    <rPh sb="61" eb="64">
      <t>シュトクマエ</t>
    </rPh>
    <rPh sb="65" eb="67">
      <t>ギョウセキ</t>
    </rPh>
    <rPh sb="68" eb="69">
      <t>フク</t>
    </rPh>
    <rPh sb="70" eb="72">
      <t>バアイ</t>
    </rPh>
    <rPh sb="75" eb="76">
      <t>ペン</t>
    </rPh>
    <rPh sb="77" eb="79">
      <t>ニュウリョク</t>
    </rPh>
    <phoneticPr fontId="1"/>
  </si>
  <si>
    <r>
      <t>　　※</t>
    </r>
    <r>
      <rPr>
        <u/>
        <sz val="9"/>
        <color theme="1"/>
        <rFont val="Yu Gothic"/>
        <family val="3"/>
        <charset val="128"/>
        <scheme val="minor"/>
      </rPr>
      <t>専門医取得</t>
    </r>
    <r>
      <rPr>
        <b/>
        <u/>
        <sz val="9"/>
        <color theme="1"/>
        <rFont val="Yu Gothic"/>
        <family val="3"/>
        <charset val="128"/>
        <scheme val="minor"/>
      </rPr>
      <t>前</t>
    </r>
    <r>
      <rPr>
        <sz val="9"/>
        <color theme="1"/>
        <rFont val="Yu Gothic"/>
        <family val="3"/>
        <charset val="128"/>
        <scheme val="minor"/>
      </rPr>
      <t>の業績を含める場合、学位は提出できないため「無」を選択</t>
    </r>
    <rPh sb="16" eb="18">
      <t>バアイ</t>
    </rPh>
    <rPh sb="19" eb="21">
      <t>ガクイ</t>
    </rPh>
    <rPh sb="22" eb="24">
      <t>テイシュツ</t>
    </rPh>
    <phoneticPr fontId="1"/>
  </si>
  <si>
    <t>1．筆頭論文もしくは学位の有無</t>
    <rPh sb="2" eb="6">
      <t>ヒットウロンブン</t>
    </rPh>
    <rPh sb="10" eb="12">
      <t>ガクイ</t>
    </rPh>
    <rPh sb="13" eb="15">
      <t>ウム</t>
    </rPh>
    <phoneticPr fontId="1"/>
  </si>
  <si>
    <t>※選択</t>
    <phoneticPr fontId="1"/>
  </si>
  <si>
    <t>　研修指導医申請 業績件数確認ツール</t>
    <rPh sb="1" eb="6">
      <t>ケンシュウシドウイ</t>
    </rPh>
    <rPh sb="6" eb="8">
      <t>シンセイ</t>
    </rPh>
    <rPh sb="9" eb="11">
      <t>ギョウセキ</t>
    </rPh>
    <rPh sb="11" eb="13">
      <t>ケンスウ</t>
    </rPh>
    <rPh sb="13" eb="15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</si>
</sst>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u/>
      <sz val="10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1"/>
      <color theme="1" tint="0.499984740745262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u/>
      <sz val="9"/>
      <color theme="1"/>
      <name val="Yu Gothic"/>
      <family val="3"/>
      <charset val="128"/>
      <scheme val="minor"/>
    </font>
    <font>
      <b/>
      <u/>
      <sz val="9"/>
      <color theme="1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left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</cellXfs>
  <cellStyles count="1">
    <cellStyle name="標準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ED2E0-9DEB-4831-8B5D-762058176867}">
  <dimension ref="B1:J72"/>
  <sheetViews>
    <sheetView tabSelected="1" zoomScaleNormal="100" workbookViewId="0">
      <selection activeCell="G6" sqref="G6"/>
    </sheetView>
  </sheetViews>
  <sheetFormatPr defaultColWidth="9" defaultRowHeight="18"/>
  <cols>
    <col min="1" max="1" width="1.59765625" style="2" customWidth="1"/>
    <col min="2" max="2" width="3" style="2" customWidth="1"/>
    <col min="3" max="3" width="22.5" style="4" customWidth="1"/>
    <col min="4" max="4" width="9.69921875" style="2" customWidth="1"/>
    <col min="5" max="5" width="9.59765625" style="2" customWidth="1"/>
    <col min="6" max="6" width="4" style="2" customWidth="1"/>
    <col min="7" max="7" width="9" style="5"/>
    <col min="8" max="8" width="0.69921875" style="2" customWidth="1"/>
    <col min="9" max="9" width="4" style="2" customWidth="1"/>
    <col min="10" max="10" width="2.5" style="2" customWidth="1"/>
    <col min="11" max="16384" width="9" style="2"/>
  </cols>
  <sheetData>
    <row r="1" spans="3:9" ht="6.6" customHeight="1">
      <c r="I1" s="1"/>
    </row>
    <row r="2" spans="3:9" ht="18.600000000000001" customHeight="1">
      <c r="C2" s="22" t="s">
        <v>47</v>
      </c>
      <c r="D2" s="22"/>
      <c r="E2" s="22"/>
      <c r="F2" s="22"/>
      <c r="G2" s="23" t="s">
        <v>10</v>
      </c>
      <c r="H2" s="23"/>
      <c r="I2" s="23"/>
    </row>
    <row r="3" spans="3:9" ht="55.95" customHeight="1">
      <c r="C3" s="24" t="s">
        <v>43</v>
      </c>
      <c r="D3" s="25"/>
      <c r="E3" s="25"/>
      <c r="F3" s="25"/>
      <c r="G3" s="25"/>
      <c r="H3" s="25"/>
      <c r="I3" s="25"/>
    </row>
    <row r="4" spans="3:9" ht="15.6" customHeight="1"/>
    <row r="5" spans="3:9" ht="19.2" customHeight="1" thickBot="1">
      <c r="C5" s="3" t="s">
        <v>45</v>
      </c>
    </row>
    <row r="6" spans="3:9" ht="19.2" customHeight="1" thickBot="1">
      <c r="C6" s="3" t="s">
        <v>39</v>
      </c>
      <c r="G6" s="20" t="s">
        <v>46</v>
      </c>
    </row>
    <row r="7" spans="3:9" ht="19.2" customHeight="1" thickBot="1">
      <c r="C7" s="3" t="s">
        <v>42</v>
      </c>
      <c r="G7" s="20" t="s">
        <v>38</v>
      </c>
    </row>
    <row r="8" spans="3:9" ht="14.4" customHeight="1">
      <c r="C8" s="19" t="s">
        <v>44</v>
      </c>
    </row>
    <row r="9" spans="3:9" ht="5.4" customHeight="1"/>
    <row r="10" spans="3:9" ht="5.4" customHeight="1" thickBot="1">
      <c r="C10" s="6"/>
      <c r="D10" s="7"/>
      <c r="E10" s="7"/>
      <c r="F10" s="7"/>
      <c r="G10" s="8"/>
      <c r="H10" s="7"/>
      <c r="I10" s="7"/>
    </row>
    <row r="11" spans="3:9" ht="19.2" customHeight="1" thickBot="1">
      <c r="C11" s="3" t="s">
        <v>8</v>
      </c>
      <c r="D11" s="5" t="s">
        <v>1</v>
      </c>
      <c r="E11" s="5" t="s">
        <v>4</v>
      </c>
      <c r="F11" s="5" t="s">
        <v>6</v>
      </c>
      <c r="G11" s="20">
        <v>0</v>
      </c>
      <c r="I11" s="2" t="s">
        <v>5</v>
      </c>
    </row>
    <row r="12" spans="3:9" ht="19.2" customHeight="1" thickBot="1">
      <c r="D12" s="5"/>
      <c r="E12" s="5" t="s">
        <v>7</v>
      </c>
      <c r="F12" s="5" t="s">
        <v>6</v>
      </c>
      <c r="G12" s="20">
        <v>0</v>
      </c>
      <c r="I12" s="2" t="s">
        <v>5</v>
      </c>
    </row>
    <row r="13" spans="3:9" ht="19.2" customHeight="1" thickBot="1">
      <c r="D13" s="5" t="s">
        <v>0</v>
      </c>
      <c r="E13" s="5" t="s">
        <v>33</v>
      </c>
      <c r="F13" s="5" t="s">
        <v>6</v>
      </c>
      <c r="G13" s="20">
        <v>0</v>
      </c>
      <c r="I13" s="2" t="s">
        <v>5</v>
      </c>
    </row>
    <row r="14" spans="3:9" ht="19.2" customHeight="1" thickBot="1">
      <c r="E14" s="5" t="s">
        <v>2</v>
      </c>
      <c r="F14" s="5" t="s">
        <v>6</v>
      </c>
      <c r="G14" s="20">
        <v>0</v>
      </c>
      <c r="I14" s="2" t="s">
        <v>5</v>
      </c>
    </row>
    <row r="15" spans="3:9" ht="5.4" customHeight="1"/>
    <row r="16" spans="3:9" ht="5.4" customHeight="1" thickBot="1">
      <c r="C16" s="6"/>
      <c r="D16" s="7"/>
      <c r="E16" s="7"/>
      <c r="F16" s="7"/>
      <c r="G16" s="8"/>
      <c r="H16" s="7"/>
      <c r="I16" s="7"/>
    </row>
    <row r="17" spans="2:10" ht="19.2" customHeight="1" thickBot="1">
      <c r="C17" s="3" t="s">
        <v>9</v>
      </c>
      <c r="D17" s="5" t="s">
        <v>1</v>
      </c>
      <c r="E17" s="5" t="s">
        <v>4</v>
      </c>
      <c r="F17" s="5" t="s">
        <v>6</v>
      </c>
      <c r="G17" s="20">
        <v>0</v>
      </c>
      <c r="I17" s="2" t="s">
        <v>5</v>
      </c>
    </row>
    <row r="18" spans="2:10" ht="19.2" customHeight="1" thickBot="1">
      <c r="D18" s="5" t="s">
        <v>0</v>
      </c>
      <c r="E18" s="5" t="s">
        <v>33</v>
      </c>
      <c r="F18" s="5" t="s">
        <v>6</v>
      </c>
      <c r="G18" s="20">
        <v>0</v>
      </c>
      <c r="I18" s="2" t="s">
        <v>5</v>
      </c>
    </row>
    <row r="19" spans="2:10" ht="5.4" customHeight="1"/>
    <row r="20" spans="2:10" ht="5.4" customHeight="1" thickBot="1">
      <c r="C20" s="6"/>
      <c r="D20" s="7"/>
      <c r="E20" s="7"/>
      <c r="F20" s="7"/>
      <c r="G20" s="8"/>
      <c r="H20" s="7"/>
      <c r="I20" s="7"/>
    </row>
    <row r="21" spans="2:10" ht="19.2" customHeight="1" thickBot="1">
      <c r="E21" s="1" t="s">
        <v>3</v>
      </c>
      <c r="F21" s="1"/>
      <c r="G21" s="21">
        <f>SUM(G11:G14,G17:G18)</f>
        <v>0</v>
      </c>
      <c r="I21" s="2" t="s">
        <v>5</v>
      </c>
    </row>
    <row r="22" spans="2:10" ht="15.6" customHeight="1" thickBot="1">
      <c r="C22" s="3" t="s">
        <v>24</v>
      </c>
    </row>
    <row r="23" spans="2:10">
      <c r="C23" s="26" t="str">
        <f>C57&amp;C58&amp;C59&amp;C60&amp;C61&amp;C62&amp;C63&amp;C64&amp;C65&amp;C66&amp;C67&amp;C68&amp;C69&amp;C70&amp;C71&amp;C72</f>
        <v>筆頭論文の有無を選択してください。学位の有無を選択してください。</v>
      </c>
      <c r="D23" s="27"/>
      <c r="E23" s="27"/>
      <c r="F23" s="27"/>
      <c r="G23" s="27"/>
      <c r="H23" s="27"/>
      <c r="I23" s="28"/>
    </row>
    <row r="24" spans="2:10">
      <c r="C24" s="29"/>
      <c r="D24" s="30"/>
      <c r="E24" s="30"/>
      <c r="F24" s="30"/>
      <c r="G24" s="30"/>
      <c r="H24" s="30"/>
      <c r="I24" s="31"/>
    </row>
    <row r="25" spans="2:10" ht="18.600000000000001" thickBot="1">
      <c r="C25" s="32"/>
      <c r="D25" s="33"/>
      <c r="E25" s="33"/>
      <c r="F25" s="33"/>
      <c r="G25" s="33"/>
      <c r="H25" s="33"/>
      <c r="I25" s="34"/>
    </row>
    <row r="28" spans="2:10" hidden="1">
      <c r="B28" s="9" t="s">
        <v>21</v>
      </c>
      <c r="C28" s="9"/>
      <c r="D28" s="9"/>
      <c r="E28" s="9"/>
      <c r="F28" s="9"/>
      <c r="G28" s="9"/>
      <c r="H28" s="9"/>
      <c r="I28" s="9"/>
      <c r="J28" s="9"/>
    </row>
    <row r="29" spans="2:10" hidden="1">
      <c r="C29" s="4" t="s">
        <v>11</v>
      </c>
    </row>
    <row r="30" spans="2:10" hidden="1">
      <c r="C30" s="4" t="s">
        <v>12</v>
      </c>
      <c r="D30" s="2" t="str">
        <f>IF(SUM(G17:G18)=0,"専門医取得後","専門医取得前含")</f>
        <v>専門医取得後</v>
      </c>
    </row>
    <row r="31" spans="2:10" hidden="1">
      <c r="C31" s="4" t="s">
        <v>22</v>
      </c>
      <c r="D31" s="2" t="str">
        <f>G7</f>
        <v>※選択</v>
      </c>
    </row>
    <row r="32" spans="2:10" hidden="1">
      <c r="C32" s="4" t="s">
        <v>13</v>
      </c>
      <c r="D32" s="2" t="str">
        <f>IF(AND(G7="無",G11=0,G17=0),"なし",IF(AND(G11&gt;=1,G17&gt;=1),"どっちも",IF(G11&gt;=1,"筆頭取得後",IF(G17&gt;=1,"筆頭取得前","エラー"))))</f>
        <v>エラー</v>
      </c>
      <c r="E32" s="1"/>
    </row>
    <row r="33" spans="2:5" hidden="1">
      <c r="C33" s="4" t="s">
        <v>27</v>
      </c>
      <c r="D33" s="2" t="str">
        <f>IF(AND(D31="無",OR(G11&gt;=1,G17&gt;=1)),"OK","NG")</f>
        <v>NG</v>
      </c>
      <c r="E33" s="1"/>
    </row>
    <row r="34" spans="2:5" hidden="1">
      <c r="C34" s="4" t="s">
        <v>14</v>
      </c>
      <c r="D34" s="5">
        <f>SUM(G11:G14)</f>
        <v>0</v>
      </c>
      <c r="E34" s="2" t="str">
        <f>IF(D34=3,"OK",IF(AND(D32="筆頭取得前",E35="OK"),"OK",IF(D34&gt;3,"多い","不足")))</f>
        <v>不足</v>
      </c>
    </row>
    <row r="35" spans="2:5" hidden="1">
      <c r="C35" s="4" t="s">
        <v>15</v>
      </c>
      <c r="D35" s="5">
        <f>SUM(G11,G13,G17:G18)</f>
        <v>0</v>
      </c>
      <c r="E35" s="2" t="str">
        <f>IF(D35=5,"OK",IF(D35&gt;5,"多い","不足"))</f>
        <v>不足</v>
      </c>
    </row>
    <row r="36" spans="2:5" hidden="1">
      <c r="D36" s="5"/>
    </row>
    <row r="37" spans="2:5" hidden="1"/>
    <row r="38" spans="2:5" hidden="1">
      <c r="C38" s="4" t="s">
        <v>16</v>
      </c>
    </row>
    <row r="39" spans="2:5" hidden="1">
      <c r="B39" s="2">
        <v>0</v>
      </c>
      <c r="C39" s="4" t="s">
        <v>40</v>
      </c>
    </row>
    <row r="40" spans="2:5" hidden="1">
      <c r="B40" s="2">
        <v>1</v>
      </c>
      <c r="C40" s="4" t="s">
        <v>20</v>
      </c>
      <c r="D40" s="4"/>
    </row>
    <row r="41" spans="2:5" hidden="1">
      <c r="B41" s="2">
        <v>2</v>
      </c>
      <c r="C41" s="4" t="s">
        <v>17</v>
      </c>
      <c r="D41" s="4"/>
    </row>
    <row r="42" spans="2:5" hidden="1">
      <c r="B42" s="2">
        <v>3</v>
      </c>
      <c r="C42" s="4" t="s">
        <v>23</v>
      </c>
    </row>
    <row r="43" spans="2:5" hidden="1">
      <c r="B43" s="2">
        <v>4</v>
      </c>
      <c r="C43" s="4" t="s">
        <v>25</v>
      </c>
    </row>
    <row r="44" spans="2:5" hidden="1">
      <c r="B44" s="16">
        <v>5</v>
      </c>
      <c r="C44" s="15" t="s">
        <v>32</v>
      </c>
    </row>
    <row r="45" spans="2:5" hidden="1">
      <c r="B45" s="16">
        <v>6</v>
      </c>
      <c r="C45" s="15" t="s">
        <v>35</v>
      </c>
    </row>
    <row r="46" spans="2:5" hidden="1">
      <c r="B46" s="18">
        <v>7</v>
      </c>
      <c r="C46" s="15" t="s">
        <v>37</v>
      </c>
    </row>
    <row r="47" spans="2:5" hidden="1">
      <c r="B47" s="2">
        <v>8</v>
      </c>
      <c r="C47" s="4" t="s">
        <v>26</v>
      </c>
    </row>
    <row r="48" spans="2:5" hidden="1">
      <c r="B48" s="12">
        <v>9</v>
      </c>
      <c r="C48" s="4" t="s">
        <v>29</v>
      </c>
      <c r="E48" s="14" t="s">
        <v>31</v>
      </c>
    </row>
    <row r="49" spans="2:5" hidden="1">
      <c r="B49" s="11">
        <v>10</v>
      </c>
      <c r="C49" s="4" t="s">
        <v>29</v>
      </c>
      <c r="E49" s="14" t="s">
        <v>30</v>
      </c>
    </row>
    <row r="50" spans="2:5" hidden="1">
      <c r="B50" s="13">
        <v>11</v>
      </c>
      <c r="C50" s="4" t="s">
        <v>34</v>
      </c>
    </row>
    <row r="51" spans="2:5" hidden="1">
      <c r="B51" s="13">
        <v>12</v>
      </c>
      <c r="C51" s="4" t="s">
        <v>36</v>
      </c>
    </row>
    <row r="52" spans="2:5" hidden="1">
      <c r="B52" s="2">
        <v>13</v>
      </c>
      <c r="C52" s="4" t="s">
        <v>18</v>
      </c>
    </row>
    <row r="53" spans="2:5" hidden="1">
      <c r="B53" s="2">
        <v>14</v>
      </c>
      <c r="C53" s="4" t="s">
        <v>28</v>
      </c>
    </row>
    <row r="54" spans="2:5" hidden="1">
      <c r="B54" s="2">
        <v>15</v>
      </c>
      <c r="C54" s="4" t="s">
        <v>41</v>
      </c>
    </row>
    <row r="55" spans="2:5" hidden="1"/>
    <row r="56" spans="2:5" hidden="1">
      <c r="C56" s="4" t="s">
        <v>19</v>
      </c>
    </row>
    <row r="57" spans="2:5" hidden="1">
      <c r="B57" s="2">
        <v>0</v>
      </c>
      <c r="C57" s="4" t="str">
        <f>IF(G6="※選択",C39,"")</f>
        <v>筆頭論文の有無を選択してください。</v>
      </c>
    </row>
    <row r="58" spans="2:5" hidden="1">
      <c r="B58" s="2">
        <v>1</v>
      </c>
      <c r="C58" s="4" t="str">
        <f>IF(G7="※選択",C40,"")</f>
        <v>学位の有無を選択してください。</v>
      </c>
    </row>
    <row r="59" spans="2:5" hidden="1">
      <c r="B59" s="2">
        <v>2</v>
      </c>
      <c r="C59" s="4" t="str">
        <f>IF(C72="",IF(AND(G7="無",G11=0,G17=0),C41,""),"")</f>
        <v/>
      </c>
    </row>
    <row r="60" spans="2:5" hidden="1">
      <c r="B60" s="2">
        <v>3</v>
      </c>
      <c r="C60" s="4" t="str">
        <f>IF(G7="※選択","",IF(G7="無","",IF(AND(G7="有",SUM(G17:G18)=0),"",C42)))</f>
        <v/>
      </c>
    </row>
    <row r="61" spans="2:5" hidden="1">
      <c r="B61" s="2">
        <v>4</v>
      </c>
      <c r="C61" s="4" t="str">
        <f>IF(D31="※選択","",IF(AND(D31="有",E34="OK"),"",IF(D31="無","",C43)))</f>
        <v/>
      </c>
    </row>
    <row r="62" spans="2:5" hidden="1">
      <c r="B62" s="17">
        <v>5</v>
      </c>
      <c r="C62" s="4" t="str">
        <f>IF(AND(OR(E34="多い",E34="OK"),OR(D32="どっちも",D32="筆頭取得後"),SUM(G17:G18)&gt;=1),C44,"")</f>
        <v/>
      </c>
    </row>
    <row r="63" spans="2:5" hidden="1">
      <c r="B63" s="16">
        <v>6</v>
      </c>
      <c r="C63" s="4" t="str">
        <f>IF(C62="",IF(AND(SUM(G11:G14)&gt;=3,G17=1,G18&gt;=1),C45,""),"")</f>
        <v/>
      </c>
    </row>
    <row r="64" spans="2:5" hidden="1">
      <c r="B64" s="18">
        <v>7</v>
      </c>
      <c r="C64" s="4" t="str">
        <f>IF(AND(OR(G17&gt;=2,G18&gt;=1),SUM(G12,G14&gt;=1)),C46,"")</f>
        <v/>
      </c>
    </row>
    <row r="65" spans="2:4" hidden="1">
      <c r="B65" s="2">
        <v>8</v>
      </c>
      <c r="C65" s="4" t="str">
        <f>IF(C64="",IF(G7="※選択","",IF(C61="",IF(D32="なし","",IF(AND(E34="不足",E35="不足"),C47,"")),"")),"")</f>
        <v/>
      </c>
    </row>
    <row r="66" spans="2:4" hidden="1">
      <c r="B66" s="12">
        <v>9</v>
      </c>
      <c r="C66" s="4" t="str">
        <f>IF(E35="多い",C48,"")</f>
        <v/>
      </c>
    </row>
    <row r="67" spans="2:4" hidden="1">
      <c r="B67" s="11">
        <v>10</v>
      </c>
      <c r="C67" s="4" t="str">
        <f>IF(C62="",IF(C66="",IF(AND(D31="無",D32="なし"),"",IF(E34="多い",C48,"")),""),"")</f>
        <v/>
      </c>
    </row>
    <row r="68" spans="2:4" hidden="1">
      <c r="B68" s="13">
        <v>11</v>
      </c>
      <c r="C68" s="4" t="str">
        <f>IF(C62="",IF(AND(SUM(G11:G14)=3,G17&gt;1),C50,""),"")</f>
        <v/>
      </c>
      <c r="D68" s="10"/>
    </row>
    <row r="69" spans="2:4" hidden="1">
      <c r="B69" s="13">
        <v>12</v>
      </c>
      <c r="C69" s="4" t="str">
        <f>IF(AND(SUM(G11:G14)&gt;3,G17=1,G18=0),C51,"")</f>
        <v/>
      </c>
      <c r="D69" s="10"/>
    </row>
    <row r="70" spans="2:4" hidden="1">
      <c r="B70" s="2">
        <v>13</v>
      </c>
      <c r="C70" s="4" t="str">
        <f>IF(AND(C57="",C58="",C59="",C60="",C61="",C62="",C63="",C64="",C65="",C66="",C67="",C68="",C69="",C72=""),C52,"")</f>
        <v/>
      </c>
    </row>
    <row r="71" spans="2:4" hidden="1">
      <c r="B71" s="2">
        <v>14</v>
      </c>
      <c r="C71" s="4" t="str">
        <f>IF(AND(C70="要件を満たします。",D31="有",G11&gt;=1),C53,"")</f>
        <v/>
      </c>
    </row>
    <row r="72" spans="2:4" hidden="1">
      <c r="B72" s="2">
        <v>15</v>
      </c>
      <c r="C72" s="4" t="str">
        <f>IF(AND(G6="無",G7="無"),C54,"")</f>
        <v/>
      </c>
    </row>
  </sheetData>
  <sheetProtection algorithmName="SHA-512" hashValue="Sf9L5UgFHhYKQd5eomBnRz7DEHlJxc5MN2gQPh4TEHTenM7FHE5jEyElM2bMdraICCB2BldW5lAHmT3yfm9tHQ==" saltValue="aIS0wNTFHiLbuahDWachjQ==" spinCount="100000" sheet="1" objects="1" scenarios="1" selectLockedCells="1"/>
  <mergeCells count="4">
    <mergeCell ref="C2:F2"/>
    <mergeCell ref="G2:I2"/>
    <mergeCell ref="C3:I3"/>
    <mergeCell ref="C23:I25"/>
  </mergeCells>
  <phoneticPr fontId="1"/>
  <conditionalFormatting sqref="D11:E11">
    <cfRule type="expression" dxfId="3" priority="4">
      <formula>AND($G$11+$G$17=0,$G$7="無",$G$6="有")</formula>
    </cfRule>
  </conditionalFormatting>
  <conditionalFormatting sqref="D17:E17">
    <cfRule type="expression" dxfId="2" priority="3">
      <formula>AND($G$11+$G$17=0,$G$7="無",$G$6="有")</formula>
    </cfRule>
  </conditionalFormatting>
  <conditionalFormatting sqref="G6">
    <cfRule type="expression" dxfId="1" priority="2">
      <formula>$G$6="※選択"</formula>
    </cfRule>
  </conditionalFormatting>
  <conditionalFormatting sqref="G7">
    <cfRule type="expression" dxfId="0" priority="1">
      <formula>$G$7="※選択"</formula>
    </cfRule>
  </conditionalFormatting>
  <dataValidations count="1">
    <dataValidation type="list" allowBlank="1" showInputMessage="1" showErrorMessage="1" sqref="G6:G8" xr:uid="{A751262D-5669-40CE-93FA-D6454D8C8F13}">
      <formula1>"※選択,有,無"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指導医申請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吉田 佳純</cp:lastModifiedBy>
  <dcterms:created xsi:type="dcterms:W3CDTF">2015-06-05T18:19:34Z</dcterms:created>
  <dcterms:modified xsi:type="dcterms:W3CDTF">2026-08-26T06:16:24Z</dcterms:modified>
</cp:coreProperties>
</file>